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64011"/>
  <mc:AlternateContent xmlns:mc="http://schemas.openxmlformats.org/markup-compatibility/2006">
    <mc:Choice Requires="x15">
      <x15ac:absPath xmlns:x15ac="http://schemas.microsoft.com/office/spreadsheetml/2010/11/ac" url="\\DOCUNOTEAPP\DocuNoteHomeFolders$\hesc9739\DocuNote\Checked Out\Standard Dokument\20\D20-1384452\"/>
    </mc:Choice>
  </mc:AlternateContent>
  <x:bookViews>
    <x:workbookView xWindow="0" yWindow="0" windowWidth="19200" windowHeight="6900"/>
  </x:bookViews>
  <x:sheets>
    <x:sheet name="Ark1" sheetId="1" r:id="rId1"/>
  </x:sheet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J8" i="1" l="1"/>
  <c r="L51" i="1"/>
  <c r="M51" i="1" s="1"/>
  <c r="J17" i="1"/>
  <c r="J28" i="1"/>
  <c r="L64" i="1"/>
  <c r="J6" i="1" l="1"/>
  <c r="G17" i="1"/>
  <c r="H17" i="1"/>
  <c r="I17" i="1"/>
  <c r="F17" i="1"/>
  <c r="G28" i="1"/>
  <c r="H28" i="1"/>
  <c r="I28" i="1"/>
  <c r="I6" i="1" s="1"/>
  <c r="F28" i="1"/>
  <c r="G8" i="1"/>
  <c r="H8" i="1"/>
  <c r="I8" i="1"/>
  <c r="F8" i="1"/>
  <c r="L9" i="1" l="1"/>
  <c r="M9" i="1" s="1"/>
  <c r="L63" i="1"/>
  <c r="M63" i="1" s="1"/>
  <c r="L61" i="1"/>
  <c r="M61" i="1" s="1"/>
  <c r="L62" i="1"/>
  <c r="M62" i="1" s="1"/>
  <c r="L60" i="1"/>
  <c r="M60" i="1" s="1"/>
  <c r="L53" i="1"/>
  <c r="M53" i="1" s="1"/>
  <c r="L52" i="1"/>
  <c r="M52" i="1" s="1"/>
  <c r="L44" i="1"/>
  <c r="M44" i="1" s="1"/>
  <c r="L43" i="1"/>
  <c r="M43" i="1" s="1"/>
  <c r="L55" i="1"/>
  <c r="M55" i="1" s="1"/>
  <c r="L54" i="1"/>
  <c r="M54" i="1" s="1"/>
  <c r="L42" i="1"/>
  <c r="M42" i="1" s="1"/>
  <c r="L41" i="1"/>
  <c r="M41" i="1" s="1"/>
  <c r="L40" i="1"/>
  <c r="M40" i="1" s="1"/>
  <c r="L50" i="1"/>
  <c r="M50" i="1" s="1"/>
  <c r="L58" i="1"/>
  <c r="M58" i="1" s="1"/>
  <c r="L57" i="1"/>
  <c r="M57" i="1" s="1"/>
  <c r="L38" i="1"/>
  <c r="M38" i="1" s="1"/>
  <c r="L37" i="1"/>
  <c r="M37" i="1" s="1"/>
  <c r="L49" i="1"/>
  <c r="M49" i="1" s="1"/>
  <c r="L48" i="1"/>
  <c r="M48" i="1" s="1"/>
  <c r="L56" i="1"/>
  <c r="M56" i="1" s="1"/>
  <c r="L39" i="1"/>
  <c r="L47" i="1"/>
  <c r="M47" i="1" s="1"/>
  <c r="L46" i="1"/>
  <c r="M46" i="1" s="1"/>
  <c r="L45" i="1"/>
  <c r="M45" i="1" s="1"/>
  <c r="L31" i="1"/>
  <c r="M31" i="1" s="1"/>
  <c r="L33" i="1"/>
  <c r="M33" i="1" s="1"/>
  <c r="L59" i="1"/>
  <c r="M59" i="1" s="1"/>
  <c r="L36" i="1"/>
  <c r="M36" i="1" s="1"/>
  <c r="L35" i="1"/>
  <c r="M35" i="1" s="1"/>
  <c r="L34" i="1"/>
  <c r="M34" i="1" s="1"/>
  <c r="L28" i="1"/>
  <c r="M28" i="1" s="1"/>
  <c r="L29" i="1"/>
  <c r="M29" i="1" s="1"/>
  <c r="L26" i="1"/>
  <c r="M26" i="1" s="1"/>
  <c r="L25" i="1"/>
  <c r="M25" i="1" s="1"/>
  <c r="L24" i="1"/>
  <c r="M24" i="1" s="1"/>
  <c r="L23" i="1"/>
  <c r="M23" i="1" s="1"/>
  <c r="L21" i="1"/>
  <c r="M21" i="1" s="1"/>
  <c r="L22" i="1"/>
  <c r="M22" i="1" s="1"/>
  <c r="L18" i="1"/>
  <c r="M18" i="1" s="1"/>
  <c r="L19" i="1"/>
  <c r="M19" i="1" s="1"/>
  <c r="L20" i="1"/>
  <c r="M20" i="1" s="1"/>
  <c r="L12" i="1"/>
  <c r="M12" i="1" s="1"/>
  <c r="L11" i="1"/>
  <c r="M11" i="1" s="1"/>
  <c r="L10" i="1"/>
  <c r="M10" i="1" s="1"/>
  <c r="L15" i="1"/>
  <c r="M15" i="1" s="1"/>
  <c r="L13" i="1"/>
  <c r="M13" i="1" s="1"/>
  <c r="L14" i="1"/>
  <c r="M14" i="1" s="1"/>
  <c r="L8" i="1"/>
  <c r="M8" i="1" s="1"/>
  <c r="L17" i="1" l="1"/>
  <c r="M17" i="1" s="1"/>
  <c r="L6" i="1"/>
  <c r="M6" i="1" s="1"/>
</calcChain>
</file>

<file path=xl/sharedStrings.xml><?xml version="1.0" encoding="utf-8"?>
<sst xmlns="http://schemas.openxmlformats.org/spreadsheetml/2006/main" count="150" uniqueCount="79">
  <si>
    <t>Udvikling 2019-2020</t>
  </si>
  <si>
    <t>Antal +/-</t>
  </si>
  <si>
    <t>% +/-</t>
  </si>
  <si>
    <t>TOTAL</t>
  </si>
  <si>
    <t>SUNDHED</t>
  </si>
  <si>
    <t>Sygeplejerskeuddannelsen i Svendborg</t>
  </si>
  <si>
    <t>Sygeplejerskeuddannelsen i Odense</t>
  </si>
  <si>
    <t>Sygeplejerskeuddannelsen i Vejle</t>
  </si>
  <si>
    <t>Bioanalytikeruddannelsen</t>
  </si>
  <si>
    <t>Ergoterapeutuddannelsen</t>
  </si>
  <si>
    <t>Fysioterapeutuddannelsen</t>
  </si>
  <si>
    <t>Radiografuddannelsen</t>
  </si>
  <si>
    <t>PÆDAGOGIK OG SAMFUND</t>
  </si>
  <si>
    <t>Læreruddannelsen på Fyn</t>
  </si>
  <si>
    <t>Læreruddannelsen på Fyn netbaseret*</t>
  </si>
  <si>
    <t>Læreruddannelsen i Jelling</t>
  </si>
  <si>
    <t>Pædagoguddannelsen i Odense</t>
  </si>
  <si>
    <t>Pædagoguddannelsen i Jelling</t>
  </si>
  <si>
    <t>Pædagoguddannelsen i Svendborg</t>
  </si>
  <si>
    <t>Socialrådgiveruddannelsen i Odense</t>
  </si>
  <si>
    <t>Socialrådgiveruddannelsen, it-baseret</t>
  </si>
  <si>
    <t>Socialrådgiveruddannelsen i Vejle</t>
  </si>
  <si>
    <t xml:space="preserve">Administrationsbacheloruddannelsen </t>
  </si>
  <si>
    <t>Byggekoordinator</t>
  </si>
  <si>
    <t>Pba i Bygningskonstruktion</t>
  </si>
  <si>
    <t>Bygningskonstruktør</t>
  </si>
  <si>
    <t>BA in Architectural technology and construction management</t>
  </si>
  <si>
    <t>Architectural tech., INT</t>
  </si>
  <si>
    <t xml:space="preserve">Produktionsteknolog </t>
  </si>
  <si>
    <t>Autoteknolog</t>
  </si>
  <si>
    <t>Installatør EL, Odense</t>
  </si>
  <si>
    <t>Installatør VVS</t>
  </si>
  <si>
    <t>Energiteknolog, Odense</t>
  </si>
  <si>
    <t>Multimediedesigner</t>
  </si>
  <si>
    <t>Multimediedesigner DK</t>
  </si>
  <si>
    <t xml:space="preserve">IT Teknolog </t>
  </si>
  <si>
    <t>IT- teknolog DK</t>
  </si>
  <si>
    <t>IT Technology</t>
  </si>
  <si>
    <t>IT-teknolog INT</t>
  </si>
  <si>
    <t>Datamatiker, Odense</t>
  </si>
  <si>
    <t>Datamatiker, Vejle</t>
  </si>
  <si>
    <t>Procesteknolog, Odense</t>
  </si>
  <si>
    <t>Procesteknolog, Vejle</t>
  </si>
  <si>
    <t>Laborant</t>
  </si>
  <si>
    <t>Jordbrugsteknolog</t>
  </si>
  <si>
    <t>Finansøkonom</t>
  </si>
  <si>
    <t>Financial controller</t>
  </si>
  <si>
    <t>Pba i Finans</t>
  </si>
  <si>
    <t>Markedsføringsøkonom</t>
  </si>
  <si>
    <t>Marketing Management</t>
  </si>
  <si>
    <t>Handelsøkonom, Odense</t>
  </si>
  <si>
    <t>Handelsøkonom, Vejle</t>
  </si>
  <si>
    <t>Logistikøkonom</t>
  </si>
  <si>
    <t>Logistics Management</t>
  </si>
  <si>
    <t>Serviceøkonom, Odense</t>
  </si>
  <si>
    <t>Serviceøkonom, Vejle</t>
  </si>
  <si>
    <t>Service, Hospitality and Tourism Management, Odense</t>
  </si>
  <si>
    <t>Service, Hospitality and Tourism Management, Vejle</t>
  </si>
  <si>
    <t>Læreruddannelsen, netbaseret</t>
  </si>
  <si>
    <t>Læreruddannelsen, Odense</t>
  </si>
  <si>
    <t>Læreruddannelsen, Jelling</t>
  </si>
  <si>
    <t>Socialrådgiveruddannelsen, netbaseret</t>
  </si>
  <si>
    <t>Socialrådgiveruddannelsen, Vejle</t>
  </si>
  <si>
    <t>Socialrådgiveruddannelsen, Odense</t>
  </si>
  <si>
    <t>Pædagoguddannelsen, Svendborg</t>
  </si>
  <si>
    <t>Pædagoguddannelsen, Odense</t>
  </si>
  <si>
    <t>Pædagoguddannelsen, Jelling</t>
  </si>
  <si>
    <t>Sygeplejerskeuddannelsen, Odense</t>
  </si>
  <si>
    <t>Sygeplejerskeuddannelsen, Svendborg</t>
  </si>
  <si>
    <t>Sygeplejerskeuddannelsen, Vejle</t>
  </si>
  <si>
    <t>ERHVERV</t>
  </si>
  <si>
    <t>Installatør EL, Vejle</t>
  </si>
  <si>
    <t>Automationsteknolog, Odense</t>
  </si>
  <si>
    <t>Automationsteknolog, Fredericia</t>
  </si>
  <si>
    <t>Pba i Økonomi og IT</t>
  </si>
  <si>
    <t xml:space="preserve">Administrationsbacheloruddannelsen, netbaseret </t>
  </si>
  <si>
    <t xml:space="preserve">NB: Før 2019 fremgår kun de uddannelser, som vi også udbyder nu. </t>
  </si>
  <si>
    <t>De officielle KOT-tal som ministeriet udsender den 28. juli 2020</t>
  </si>
  <si>
    <t>Hovedtal, optagelsestal pr. 28.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</si>
</sst>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36699"/>
      <name val="Calibri"/>
      <family val="2"/>
      <scheme val="minor"/>
    </font>
    <font>
      <b/>
      <sz val="11"/>
      <color rgb="FF33669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0" fillId="0" borderId="0" xfId="0"/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Border="1"/>
    <xf numFmtId="0" fontId="6" fillId="0" borderId="0" xfId="0" applyFont="1"/>
    <xf numFmtId="0" fontId="0" fillId="4" borderId="0" xfId="0" applyFill="1" applyBorder="1"/>
    <xf numFmtId="0" fontId="6" fillId="0" borderId="0" xfId="0" applyFont="1" applyBorder="1"/>
    <xf numFmtId="9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5" fillId="0" borderId="0" xfId="0" applyFont="1" applyFill="1" applyBorder="1" applyAlignment="1">
      <alignment wrapText="1"/>
    </xf>
    <xf numFmtId="0" fontId="0" fillId="0" borderId="0" xfId="0" applyFill="1" applyBorder="1"/>
    <xf numFmtId="0" fontId="5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7" fillId="0" borderId="1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/>
    <xf numFmtId="0" fontId="1" fillId="0" borderId="0" xfId="0" applyFont="1" applyBorder="1"/>
    <xf numFmtId="9" fontId="1" fillId="0" borderId="5" xfId="0" applyNumberFormat="1" applyFont="1" applyBorder="1" applyAlignment="1">
      <alignment horizontal="right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0" xfId="0" applyFont="1" applyFill="1" applyBorder="1"/>
    <xf numFmtId="9" fontId="3" fillId="2" borderId="5" xfId="0" applyNumberFormat="1" applyFont="1" applyFill="1" applyBorder="1"/>
    <xf numFmtId="0" fontId="3" fillId="3" borderId="0" xfId="0" applyFont="1" applyFill="1" applyBorder="1"/>
    <xf numFmtId="9" fontId="3" fillId="3" borderId="5" xfId="0" applyNumberFormat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0" fillId="2" borderId="0" xfId="0" applyFill="1" applyBorder="1"/>
    <xf numFmtId="9" fontId="0" fillId="2" borderId="5" xfId="0" applyNumberFormat="1" applyFill="1" applyBorder="1"/>
    <xf numFmtId="9" fontId="0" fillId="0" borderId="5" xfId="0" applyNumberFormat="1" applyBorder="1"/>
    <xf numFmtId="0" fontId="0" fillId="0" borderId="5" xfId="0" applyFill="1" applyBorder="1"/>
    <xf numFmtId="0" fontId="0" fillId="0" borderId="4" xfId="0" applyFill="1" applyBorder="1"/>
    <xf numFmtId="0" fontId="5" fillId="0" borderId="4" xfId="0" applyFont="1" applyFill="1" applyBorder="1" applyAlignment="1">
      <alignment wrapText="1"/>
    </xf>
    <xf numFmtId="0" fontId="0" fillId="0" borderId="4" xfId="0" applyFont="1" applyBorder="1"/>
    <xf numFmtId="0" fontId="0" fillId="0" borderId="0" xfId="0" applyFont="1" applyBorder="1"/>
    <xf numFmtId="0" fontId="5" fillId="0" borderId="4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7" xfId="0" applyFill="1" applyBorder="1"/>
    <xf numFmtId="0" fontId="0" fillId="0" borderId="7" xfId="0" applyBorder="1"/>
    <xf numFmtId="0" fontId="3" fillId="2" borderId="7" xfId="0" applyFont="1" applyFill="1" applyBorder="1"/>
    <xf numFmtId="9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workbookViewId="0">
      <selection activeCell="L18" sqref="L18"/>
    </sheetView>
  </sheetViews>
  <sheetFormatPr defaultRowHeight="15" x14ac:dyDescent="0.25"/>
  <cols>
    <col min="1" max="1" width="9.140625" customWidth="1"/>
    <col min="5" max="5" width="23" customWidth="1"/>
    <col min="10" max="10" width="15" customWidth="1"/>
    <col min="13" max="13" width="12.7109375" bestFit="1" customWidth="1"/>
  </cols>
  <sheetData>
    <row r="1" spans="1:18" ht="21" x14ac:dyDescent="0.35">
      <c r="A1" s="22" t="s">
        <v>78</v>
      </c>
      <c r="B1" s="22"/>
      <c r="C1" s="22"/>
      <c r="D1" s="22"/>
      <c r="E1" s="22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</row>
    <row r="2" spans="1:18" x14ac:dyDescent="0.25">
      <c r="A2" s="23" t="s">
        <v>77</v>
      </c>
      <c r="B2" s="23"/>
      <c r="C2" s="23"/>
      <c r="D2" s="23"/>
      <c r="E2" s="23"/>
    </row>
    <row r="3" spans="1:18" x14ac:dyDescent="0.25">
      <c r="A3" s="24" t="s">
        <v>76</v>
      </c>
      <c r="B3" s="21"/>
      <c r="C3" s="21"/>
      <c r="D3" s="21"/>
      <c r="E3" s="21"/>
    </row>
    <row r="4" spans="1:18" s="17" customForma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1" t="s">
        <v>0</v>
      </c>
      <c r="M4" s="32"/>
    </row>
    <row r="5" spans="1:18" x14ac:dyDescent="0.25">
      <c r="A5" s="33"/>
      <c r="B5" s="20"/>
      <c r="C5" s="20"/>
      <c r="D5" s="20"/>
      <c r="E5" s="20"/>
      <c r="F5" s="34">
        <v>2016</v>
      </c>
      <c r="G5" s="34">
        <v>2017</v>
      </c>
      <c r="H5" s="34">
        <v>2018</v>
      </c>
      <c r="I5" s="34">
        <v>2019</v>
      </c>
      <c r="J5" s="34">
        <v>2020</v>
      </c>
      <c r="K5" s="19"/>
      <c r="L5" s="34" t="s">
        <v>1</v>
      </c>
      <c r="M5" s="35" t="s">
        <v>2</v>
      </c>
    </row>
    <row r="6" spans="1:18" ht="15.75" x14ac:dyDescent="0.25">
      <c r="A6" s="36" t="s">
        <v>3</v>
      </c>
      <c r="B6" s="37"/>
      <c r="C6" s="37"/>
      <c r="D6" s="37"/>
      <c r="E6" s="37"/>
      <c r="F6" s="38"/>
      <c r="G6" s="38"/>
      <c r="H6" s="38"/>
      <c r="I6" s="38">
        <f>I8+I17+I28</f>
        <v>3830</v>
      </c>
      <c r="J6" s="38">
        <f>J8+J17+J28</f>
        <v>4085</v>
      </c>
      <c r="K6" s="38"/>
      <c r="L6" s="38">
        <f>J6-I6</f>
        <v>255</v>
      </c>
      <c r="M6" s="39">
        <f>(L6/I6)</f>
        <v>6.6579634464751958E-2</v>
      </c>
      <c r="Q6" s="4"/>
      <c r="R6" s="4"/>
    </row>
    <row r="7" spans="1:18" ht="15.75" x14ac:dyDescent="0.25">
      <c r="A7" s="33"/>
      <c r="B7" s="20"/>
      <c r="C7" s="20"/>
      <c r="D7" s="20"/>
      <c r="E7" s="20"/>
      <c r="F7" s="19"/>
      <c r="G7" s="19"/>
      <c r="H7" s="19"/>
      <c r="I7" s="19"/>
      <c r="J7" s="19"/>
      <c r="K7" s="19"/>
      <c r="L7" s="40"/>
      <c r="M7" s="41"/>
      <c r="Q7" s="5"/>
      <c r="R7" s="5"/>
    </row>
    <row r="8" spans="1:18" ht="15.75" x14ac:dyDescent="0.25">
      <c r="A8" s="42" t="s">
        <v>4</v>
      </c>
      <c r="B8" s="43"/>
      <c r="C8" s="43"/>
      <c r="D8" s="43"/>
      <c r="E8" s="43"/>
      <c r="F8" s="44">
        <f>SUM(F9:F15)</f>
        <v>823</v>
      </c>
      <c r="G8" s="44">
        <f>SUM(G9:G15)</f>
        <v>832</v>
      </c>
      <c r="H8" s="44">
        <f>SUM(H9:H15)</f>
        <v>881</v>
      </c>
      <c r="I8" s="44">
        <f>SUM(I9:I15)</f>
        <v>969</v>
      </c>
      <c r="J8" s="44">
        <f>SUM(J9:J15)</f>
        <v>1013</v>
      </c>
      <c r="K8" s="44"/>
      <c r="L8" s="38">
        <f t="shared" ref="L8:L64" si="0">J8-I8</f>
        <v>44</v>
      </c>
      <c r="M8" s="45">
        <f>(L8/I8)</f>
        <v>4.540763673890609E-2</v>
      </c>
      <c r="N8" s="5"/>
      <c r="O8" s="5"/>
      <c r="P8" s="5"/>
      <c r="Q8" s="6"/>
      <c r="R8" s="6"/>
    </row>
    <row r="9" spans="1:18" ht="15.75" x14ac:dyDescent="0.25">
      <c r="A9" s="33" t="s">
        <v>8</v>
      </c>
      <c r="B9" s="20"/>
      <c r="C9" s="20"/>
      <c r="D9" s="20"/>
      <c r="E9" s="20"/>
      <c r="F9" s="19">
        <v>37</v>
      </c>
      <c r="G9" s="19">
        <v>37</v>
      </c>
      <c r="H9" s="19">
        <v>25</v>
      </c>
      <c r="I9" s="19">
        <v>51</v>
      </c>
      <c r="J9" s="19">
        <v>51</v>
      </c>
      <c r="K9" s="19"/>
      <c r="L9" s="38">
        <f t="shared" ref="L9" si="1">J9-I9</f>
        <v>0</v>
      </c>
      <c r="M9" s="46">
        <f t="shared" ref="M9" si="2">(L9/I9)</f>
        <v>0</v>
      </c>
      <c r="Q9" s="6"/>
      <c r="R9" s="6"/>
    </row>
    <row r="10" spans="1:18" ht="15.75" x14ac:dyDescent="0.25">
      <c r="A10" s="33" t="s">
        <v>9</v>
      </c>
      <c r="B10" s="20"/>
      <c r="C10" s="20"/>
      <c r="D10" s="20"/>
      <c r="E10" s="20"/>
      <c r="F10" s="19">
        <v>82</v>
      </c>
      <c r="G10" s="19">
        <v>82</v>
      </c>
      <c r="H10" s="19">
        <v>85</v>
      </c>
      <c r="I10" s="19">
        <v>86</v>
      </c>
      <c r="J10" s="19">
        <v>89</v>
      </c>
      <c r="K10" s="19"/>
      <c r="L10" s="38">
        <f>J10-I10</f>
        <v>3</v>
      </c>
      <c r="M10" s="46">
        <f>(L10/I10)</f>
        <v>3.4883720930232558E-2</v>
      </c>
      <c r="Q10" s="5"/>
      <c r="R10" s="5"/>
    </row>
    <row r="11" spans="1:18" ht="15.75" x14ac:dyDescent="0.25">
      <c r="A11" s="33" t="s">
        <v>10</v>
      </c>
      <c r="B11" s="20"/>
      <c r="C11" s="20"/>
      <c r="D11" s="20"/>
      <c r="E11" s="20"/>
      <c r="F11" s="19">
        <v>140</v>
      </c>
      <c r="G11" s="19">
        <v>140</v>
      </c>
      <c r="H11" s="19">
        <v>142</v>
      </c>
      <c r="I11" s="19">
        <v>145</v>
      </c>
      <c r="J11" s="19">
        <v>145</v>
      </c>
      <c r="K11" s="19"/>
      <c r="L11" s="38">
        <f>J11-I11</f>
        <v>0</v>
      </c>
      <c r="M11" s="46">
        <f>(L11/I11)</f>
        <v>0</v>
      </c>
      <c r="Q11" s="5"/>
      <c r="R11" s="5"/>
    </row>
    <row r="12" spans="1:18" ht="15.75" x14ac:dyDescent="0.25">
      <c r="A12" s="33" t="s">
        <v>11</v>
      </c>
      <c r="B12" s="20"/>
      <c r="C12" s="20"/>
      <c r="D12" s="20"/>
      <c r="E12" s="20"/>
      <c r="F12" s="19">
        <v>72</v>
      </c>
      <c r="G12" s="19">
        <v>72</v>
      </c>
      <c r="H12" s="19">
        <v>73</v>
      </c>
      <c r="I12" s="19">
        <v>74</v>
      </c>
      <c r="J12" s="19">
        <v>82</v>
      </c>
      <c r="K12" s="19"/>
      <c r="L12" s="38">
        <f>J12-I12</f>
        <v>8</v>
      </c>
      <c r="M12" s="46">
        <f>(L12/I12)</f>
        <v>0.10810810810810811</v>
      </c>
      <c r="Q12" s="5"/>
      <c r="R12" s="5"/>
    </row>
    <row r="13" spans="1:18" ht="15.75" x14ac:dyDescent="0.25">
      <c r="A13" s="33" t="s">
        <v>67</v>
      </c>
      <c r="B13" s="20" t="s">
        <v>6</v>
      </c>
      <c r="C13" s="20" t="s">
        <v>6</v>
      </c>
      <c r="D13" s="20" t="s">
        <v>6</v>
      </c>
      <c r="E13" s="20" t="s">
        <v>6</v>
      </c>
      <c r="F13" s="19">
        <v>220</v>
      </c>
      <c r="G13" s="19">
        <v>225</v>
      </c>
      <c r="H13" s="19">
        <v>246</v>
      </c>
      <c r="I13" s="19">
        <v>276</v>
      </c>
      <c r="J13" s="19">
        <v>289</v>
      </c>
      <c r="K13" s="19"/>
      <c r="L13" s="38">
        <f t="shared" si="0"/>
        <v>13</v>
      </c>
      <c r="M13" s="46">
        <f t="shared" ref="M13:M15" si="3">(L13/I13)</f>
        <v>4.710144927536232E-2</v>
      </c>
      <c r="Q13" s="5"/>
      <c r="R13" s="5"/>
    </row>
    <row r="14" spans="1:18" ht="15.75" x14ac:dyDescent="0.25">
      <c r="A14" s="33" t="s">
        <v>68</v>
      </c>
      <c r="B14" s="20" t="s">
        <v>5</v>
      </c>
      <c r="C14" s="20" t="s">
        <v>5</v>
      </c>
      <c r="D14" s="20" t="s">
        <v>5</v>
      </c>
      <c r="E14" s="20" t="s">
        <v>5</v>
      </c>
      <c r="F14" s="19">
        <v>80</v>
      </c>
      <c r="G14" s="19">
        <v>84</v>
      </c>
      <c r="H14" s="19">
        <v>96</v>
      </c>
      <c r="I14" s="19">
        <v>97</v>
      </c>
      <c r="J14" s="19">
        <v>102</v>
      </c>
      <c r="K14" s="19"/>
      <c r="L14" s="38">
        <f>J14-I14</f>
        <v>5</v>
      </c>
      <c r="M14" s="46">
        <f>(L14/I14)</f>
        <v>5.1546391752577317E-2</v>
      </c>
      <c r="Q14" s="5"/>
      <c r="R14" s="5"/>
    </row>
    <row r="15" spans="1:18" ht="15.75" x14ac:dyDescent="0.25">
      <c r="A15" s="33" t="s">
        <v>69</v>
      </c>
      <c r="B15" s="20" t="s">
        <v>7</v>
      </c>
      <c r="C15" s="20" t="s">
        <v>7</v>
      </c>
      <c r="D15" s="20" t="s">
        <v>7</v>
      </c>
      <c r="E15" s="20" t="s">
        <v>7</v>
      </c>
      <c r="F15" s="19">
        <v>192</v>
      </c>
      <c r="G15" s="19">
        <v>192</v>
      </c>
      <c r="H15" s="19">
        <v>214</v>
      </c>
      <c r="I15" s="19">
        <v>240</v>
      </c>
      <c r="J15" s="19">
        <v>255</v>
      </c>
      <c r="K15" s="19"/>
      <c r="L15" s="38">
        <f t="shared" si="0"/>
        <v>15</v>
      </c>
      <c r="M15" s="46">
        <f t="shared" si="3"/>
        <v>6.25E-2</v>
      </c>
      <c r="Q15" s="5"/>
      <c r="R15" s="5"/>
    </row>
    <row r="16" spans="1:18" x14ac:dyDescent="0.25">
      <c r="A16" s="33"/>
      <c r="B16" s="20"/>
      <c r="C16" s="20"/>
      <c r="D16" s="20"/>
      <c r="E16" s="20"/>
      <c r="F16" s="19"/>
      <c r="G16" s="19"/>
      <c r="H16" s="19"/>
      <c r="I16" s="19"/>
      <c r="J16" s="19"/>
      <c r="K16" s="18"/>
      <c r="L16" s="18"/>
      <c r="M16" s="47"/>
      <c r="Q16" s="6"/>
      <c r="R16" s="6"/>
    </row>
    <row r="17" spans="1:18" ht="15.75" x14ac:dyDescent="0.25">
      <c r="A17" s="42" t="s">
        <v>12</v>
      </c>
      <c r="B17" s="43"/>
      <c r="C17" s="43"/>
      <c r="D17" s="43"/>
      <c r="E17" s="43"/>
      <c r="F17" s="44">
        <f>SUM(F18:F26)</f>
        <v>1262</v>
      </c>
      <c r="G17" s="44">
        <f t="shared" ref="G17:I17" si="4">SUM(G18:G26)</f>
        <v>1268</v>
      </c>
      <c r="H17" s="44">
        <f t="shared" si="4"/>
        <v>1287</v>
      </c>
      <c r="I17" s="44">
        <f t="shared" si="4"/>
        <v>1289</v>
      </c>
      <c r="J17" s="44">
        <f>SUM(J18:J26)</f>
        <v>1333</v>
      </c>
      <c r="K17" s="44"/>
      <c r="L17" s="38">
        <f t="shared" si="0"/>
        <v>44</v>
      </c>
      <c r="M17" s="45">
        <f>(L17/I17)</f>
        <v>3.4134988363072147E-2</v>
      </c>
      <c r="N17" s="5"/>
      <c r="O17" s="5"/>
      <c r="P17" s="5"/>
      <c r="Q17" s="5"/>
      <c r="R17" s="5"/>
    </row>
    <row r="18" spans="1:18" ht="15.75" x14ac:dyDescent="0.25">
      <c r="A18" s="33" t="s">
        <v>60</v>
      </c>
      <c r="B18" s="20" t="s">
        <v>15</v>
      </c>
      <c r="C18" s="20" t="s">
        <v>15</v>
      </c>
      <c r="D18" s="20" t="s">
        <v>15</v>
      </c>
      <c r="E18" s="20" t="s">
        <v>15</v>
      </c>
      <c r="F18" s="19">
        <v>124</v>
      </c>
      <c r="G18" s="19">
        <v>84</v>
      </c>
      <c r="H18" s="19">
        <v>76</v>
      </c>
      <c r="I18" s="19">
        <v>94</v>
      </c>
      <c r="J18" s="19">
        <v>71</v>
      </c>
      <c r="K18" s="19"/>
      <c r="L18" s="38">
        <f>J18-I18</f>
        <v>-23</v>
      </c>
      <c r="M18" s="46">
        <f>(L18/I18)</f>
        <v>-0.24468085106382978</v>
      </c>
      <c r="Q18" s="7"/>
      <c r="R18" s="7"/>
    </row>
    <row r="19" spans="1:18" ht="15.75" x14ac:dyDescent="0.25">
      <c r="A19" s="33" t="s">
        <v>58</v>
      </c>
      <c r="B19" s="20" t="s">
        <v>14</v>
      </c>
      <c r="C19" s="20" t="s">
        <v>14</v>
      </c>
      <c r="D19" s="20" t="s">
        <v>14</v>
      </c>
      <c r="E19" s="20" t="s">
        <v>14</v>
      </c>
      <c r="F19" s="19"/>
      <c r="G19" s="19"/>
      <c r="H19" s="19">
        <v>20</v>
      </c>
      <c r="I19" s="19">
        <v>20</v>
      </c>
      <c r="J19" s="19">
        <v>29</v>
      </c>
      <c r="K19" s="19"/>
      <c r="L19" s="38">
        <f t="shared" si="0"/>
        <v>9</v>
      </c>
      <c r="M19" s="46">
        <f t="shared" ref="M19:M26" si="5">(L19/I19)</f>
        <v>0.45</v>
      </c>
    </row>
    <row r="20" spans="1:18" ht="15.75" x14ac:dyDescent="0.25">
      <c r="A20" s="33" t="s">
        <v>59</v>
      </c>
      <c r="B20" s="20" t="s">
        <v>13</v>
      </c>
      <c r="C20" s="20" t="s">
        <v>13</v>
      </c>
      <c r="D20" s="20" t="s">
        <v>13</v>
      </c>
      <c r="E20" s="20" t="s">
        <v>13</v>
      </c>
      <c r="F20" s="19">
        <v>237</v>
      </c>
      <c r="G20" s="19">
        <v>283</v>
      </c>
      <c r="H20" s="19">
        <v>227</v>
      </c>
      <c r="I20" s="19">
        <v>197</v>
      </c>
      <c r="J20" s="19">
        <v>244</v>
      </c>
      <c r="K20" s="19"/>
      <c r="L20" s="38">
        <f>J20-I20</f>
        <v>47</v>
      </c>
      <c r="M20" s="46">
        <f>(L20/I20)</f>
        <v>0.23857868020304568</v>
      </c>
      <c r="Q20" s="6"/>
      <c r="R20" s="6"/>
    </row>
    <row r="21" spans="1:18" ht="15.75" x14ac:dyDescent="0.25">
      <c r="A21" s="33" t="s">
        <v>66</v>
      </c>
      <c r="B21" s="20" t="s">
        <v>17</v>
      </c>
      <c r="C21" s="20" t="s">
        <v>17</v>
      </c>
      <c r="D21" s="20" t="s">
        <v>17</v>
      </c>
      <c r="E21" s="20" t="s">
        <v>17</v>
      </c>
      <c r="F21" s="19">
        <v>124</v>
      </c>
      <c r="G21" s="19">
        <v>124</v>
      </c>
      <c r="H21" s="19">
        <v>133</v>
      </c>
      <c r="I21" s="19">
        <v>132</v>
      </c>
      <c r="J21" s="19">
        <v>98</v>
      </c>
      <c r="K21" s="19"/>
      <c r="L21" s="38">
        <f>J21-I21</f>
        <v>-34</v>
      </c>
      <c r="M21" s="46">
        <f>(L21/I21)</f>
        <v>-0.25757575757575757</v>
      </c>
    </row>
    <row r="22" spans="1:18" ht="15.75" x14ac:dyDescent="0.25">
      <c r="A22" s="33" t="s">
        <v>65</v>
      </c>
      <c r="B22" s="20" t="s">
        <v>16</v>
      </c>
      <c r="C22" s="20" t="s">
        <v>16</v>
      </c>
      <c r="D22" s="20" t="s">
        <v>16</v>
      </c>
      <c r="E22" s="20" t="s">
        <v>16</v>
      </c>
      <c r="F22" s="19">
        <v>331</v>
      </c>
      <c r="G22" s="19">
        <v>331</v>
      </c>
      <c r="H22" s="19">
        <v>349</v>
      </c>
      <c r="I22" s="19">
        <v>365</v>
      </c>
      <c r="J22" s="19">
        <v>388</v>
      </c>
      <c r="K22" s="19"/>
      <c r="L22" s="38">
        <f t="shared" si="0"/>
        <v>23</v>
      </c>
      <c r="M22" s="46">
        <f t="shared" si="5"/>
        <v>6.3013698630136991E-2</v>
      </c>
    </row>
    <row r="23" spans="1:18" ht="15.75" x14ac:dyDescent="0.25">
      <c r="A23" s="33" t="s">
        <v>64</v>
      </c>
      <c r="B23" s="20" t="s">
        <v>18</v>
      </c>
      <c r="C23" s="20" t="s">
        <v>18</v>
      </c>
      <c r="D23" s="20" t="s">
        <v>18</v>
      </c>
      <c r="E23" s="20" t="s">
        <v>18</v>
      </c>
      <c r="F23" s="19">
        <v>66</v>
      </c>
      <c r="G23" s="19">
        <v>66</v>
      </c>
      <c r="H23" s="19">
        <v>72</v>
      </c>
      <c r="I23" s="19">
        <v>76</v>
      </c>
      <c r="J23" s="19">
        <v>74</v>
      </c>
      <c r="K23" s="19"/>
      <c r="L23" s="38">
        <f t="shared" si="0"/>
        <v>-2</v>
      </c>
      <c r="M23" s="46">
        <f t="shared" si="5"/>
        <v>-2.6315789473684209E-2</v>
      </c>
      <c r="O23" s="11"/>
    </row>
    <row r="24" spans="1:18" ht="15.75" x14ac:dyDescent="0.25">
      <c r="A24" s="33" t="s">
        <v>63</v>
      </c>
      <c r="B24" s="20" t="s">
        <v>19</v>
      </c>
      <c r="C24" s="20" t="s">
        <v>19</v>
      </c>
      <c r="D24" s="20" t="s">
        <v>19</v>
      </c>
      <c r="E24" s="20" t="s">
        <v>19</v>
      </c>
      <c r="F24" s="19">
        <v>210</v>
      </c>
      <c r="G24" s="19">
        <v>210</v>
      </c>
      <c r="H24" s="19">
        <v>221</v>
      </c>
      <c r="I24" s="19">
        <v>225</v>
      </c>
      <c r="J24" s="19">
        <v>230</v>
      </c>
      <c r="K24" s="19"/>
      <c r="L24" s="38">
        <f t="shared" si="0"/>
        <v>5</v>
      </c>
      <c r="M24" s="46">
        <f t="shared" si="5"/>
        <v>2.2222222222222223E-2</v>
      </c>
    </row>
    <row r="25" spans="1:18" ht="15.75" x14ac:dyDescent="0.25">
      <c r="A25" s="33" t="s">
        <v>61</v>
      </c>
      <c r="B25" s="20" t="s">
        <v>20</v>
      </c>
      <c r="C25" s="20" t="s">
        <v>20</v>
      </c>
      <c r="D25" s="20" t="s">
        <v>20</v>
      </c>
      <c r="E25" s="20" t="s">
        <v>20</v>
      </c>
      <c r="F25" s="19">
        <v>90</v>
      </c>
      <c r="G25" s="19">
        <v>90</v>
      </c>
      <c r="H25" s="19">
        <v>103</v>
      </c>
      <c r="I25" s="19">
        <v>93</v>
      </c>
      <c r="J25" s="19">
        <v>105</v>
      </c>
      <c r="K25" s="19"/>
      <c r="L25" s="38">
        <f t="shared" si="0"/>
        <v>12</v>
      </c>
      <c r="M25" s="46">
        <f t="shared" si="5"/>
        <v>0.12903225806451613</v>
      </c>
    </row>
    <row r="26" spans="1:18" ht="15.75" x14ac:dyDescent="0.25">
      <c r="A26" s="33" t="s">
        <v>62</v>
      </c>
      <c r="B26" s="20" t="s">
        <v>21</v>
      </c>
      <c r="C26" s="20" t="s">
        <v>21</v>
      </c>
      <c r="D26" s="20" t="s">
        <v>21</v>
      </c>
      <c r="E26" s="20" t="s">
        <v>21</v>
      </c>
      <c r="F26" s="19">
        <v>80</v>
      </c>
      <c r="G26" s="19">
        <v>80</v>
      </c>
      <c r="H26" s="19">
        <v>86</v>
      </c>
      <c r="I26" s="19">
        <v>87</v>
      </c>
      <c r="J26" s="19">
        <v>94</v>
      </c>
      <c r="K26" s="19"/>
      <c r="L26" s="38">
        <f t="shared" si="0"/>
        <v>7</v>
      </c>
      <c r="M26" s="46">
        <f t="shared" si="5"/>
        <v>8.0459770114942528E-2</v>
      </c>
      <c r="Q26" s="5"/>
      <c r="R26" s="5"/>
    </row>
    <row r="27" spans="1:18" x14ac:dyDescent="0.25">
      <c r="A27" s="33"/>
      <c r="B27" s="20"/>
      <c r="C27" s="20"/>
      <c r="D27" s="20"/>
      <c r="E27" s="20"/>
      <c r="F27" s="19"/>
      <c r="G27" s="19"/>
      <c r="H27" s="19"/>
      <c r="I27" s="19"/>
      <c r="J27" s="19"/>
      <c r="K27" s="18"/>
      <c r="L27" s="18"/>
      <c r="M27" s="47"/>
    </row>
    <row r="28" spans="1:18" ht="15.75" x14ac:dyDescent="0.25">
      <c r="A28" s="42" t="s">
        <v>70</v>
      </c>
      <c r="B28" s="43"/>
      <c r="C28" s="43"/>
      <c r="D28" s="43"/>
      <c r="E28" s="43"/>
      <c r="F28" s="44">
        <f>SUM(F29:F64)</f>
        <v>1613</v>
      </c>
      <c r="G28" s="44">
        <f>SUM(G29:G64)</f>
        <v>1487</v>
      </c>
      <c r="H28" s="44">
        <f>SUM(H29:H64)</f>
        <v>1486</v>
      </c>
      <c r="I28" s="44">
        <f>SUM(I29:I64)</f>
        <v>1572</v>
      </c>
      <c r="J28" s="44">
        <f>SUM(J29:J64)</f>
        <v>1739</v>
      </c>
      <c r="K28" s="44"/>
      <c r="L28" s="38">
        <f t="shared" si="0"/>
        <v>167</v>
      </c>
      <c r="M28" s="45">
        <f>(L28/I28)</f>
        <v>0.10623409669211197</v>
      </c>
      <c r="N28" s="5"/>
      <c r="O28" s="5"/>
      <c r="P28" s="5"/>
    </row>
    <row r="29" spans="1:18" ht="15.75" x14ac:dyDescent="0.25">
      <c r="A29" s="33" t="s">
        <v>22</v>
      </c>
      <c r="B29" s="20" t="s">
        <v>22</v>
      </c>
      <c r="C29" s="20" t="s">
        <v>22</v>
      </c>
      <c r="D29" s="20" t="s">
        <v>22</v>
      </c>
      <c r="E29" s="20" t="s">
        <v>22</v>
      </c>
      <c r="F29" s="19">
        <v>70</v>
      </c>
      <c r="G29" s="19">
        <v>69</v>
      </c>
      <c r="H29" s="19">
        <v>52</v>
      </c>
      <c r="I29" s="19">
        <v>67</v>
      </c>
      <c r="J29" s="19">
        <v>82</v>
      </c>
      <c r="K29" s="19"/>
      <c r="L29" s="38">
        <f>J29-I29</f>
        <v>15</v>
      </c>
      <c r="M29" s="46">
        <f>(L29/I29)</f>
        <v>0.22388059701492538</v>
      </c>
    </row>
    <row r="30" spans="1:18" s="15" customFormat="1" ht="15.75" x14ac:dyDescent="0.25">
      <c r="A30" s="48" t="s">
        <v>75</v>
      </c>
      <c r="B30" s="26"/>
      <c r="C30" s="26"/>
      <c r="D30" s="26"/>
      <c r="E30" s="26"/>
      <c r="F30" s="19">
        <v>35</v>
      </c>
      <c r="G30" s="19">
        <v>25</v>
      </c>
      <c r="H30" s="19">
        <v>21</v>
      </c>
      <c r="I30" s="19">
        <v>25</v>
      </c>
      <c r="J30" s="12"/>
      <c r="K30" s="19"/>
      <c r="L30" s="38"/>
      <c r="M30" s="46"/>
      <c r="O30" s="16"/>
    </row>
    <row r="31" spans="1:18" ht="15.75" x14ac:dyDescent="0.25">
      <c r="A31" s="49" t="s">
        <v>72</v>
      </c>
      <c r="B31" s="25"/>
      <c r="C31" s="25"/>
      <c r="D31" s="25"/>
      <c r="E31" s="25"/>
      <c r="F31" s="18">
        <v>49</v>
      </c>
      <c r="G31" s="19">
        <v>44</v>
      </c>
      <c r="H31" s="19">
        <v>25</v>
      </c>
      <c r="I31" s="18">
        <v>44</v>
      </c>
      <c r="J31" s="18">
        <v>30</v>
      </c>
      <c r="K31" s="19"/>
      <c r="L31" s="38">
        <f>J31-I31</f>
        <v>-14</v>
      </c>
      <c r="M31" s="46">
        <f>(L31/I31)</f>
        <v>-0.31818181818181818</v>
      </c>
      <c r="N31" s="8"/>
      <c r="O31" s="8"/>
      <c r="P31" s="8"/>
    </row>
    <row r="32" spans="1:18" ht="15.75" x14ac:dyDescent="0.25">
      <c r="A32" s="49" t="s">
        <v>73</v>
      </c>
      <c r="B32" s="25"/>
      <c r="C32" s="25"/>
      <c r="D32" s="25"/>
      <c r="E32" s="25"/>
      <c r="F32" s="12"/>
      <c r="G32" s="12"/>
      <c r="H32" s="12"/>
      <c r="I32" s="12"/>
      <c r="J32" s="18">
        <v>11</v>
      </c>
      <c r="K32" s="19"/>
      <c r="L32" s="38"/>
      <c r="M32" s="46"/>
      <c r="N32" s="8"/>
      <c r="O32" s="8"/>
      <c r="P32" s="8"/>
    </row>
    <row r="33" spans="1:18" ht="15.75" x14ac:dyDescent="0.25">
      <c r="A33" s="49" t="s">
        <v>29</v>
      </c>
      <c r="B33" s="25"/>
      <c r="C33" s="25"/>
      <c r="D33" s="25"/>
      <c r="E33" s="25"/>
      <c r="F33" s="18">
        <v>15</v>
      </c>
      <c r="G33" s="18">
        <v>16</v>
      </c>
      <c r="H33" s="18">
        <v>12</v>
      </c>
      <c r="I33" s="18">
        <v>18</v>
      </c>
      <c r="J33" s="18">
        <v>15</v>
      </c>
      <c r="K33" s="18"/>
      <c r="L33" s="38">
        <f>J33-I33</f>
        <v>-3</v>
      </c>
      <c r="M33" s="46">
        <f>(L33/I33)</f>
        <v>-0.16666666666666666</v>
      </c>
      <c r="N33" s="9"/>
      <c r="O33" s="9"/>
      <c r="P33" s="9"/>
    </row>
    <row r="34" spans="1:18" ht="15.75" x14ac:dyDescent="0.25">
      <c r="A34" s="50" t="s">
        <v>23</v>
      </c>
      <c r="B34" s="51" t="s">
        <v>23</v>
      </c>
      <c r="C34" s="51" t="s">
        <v>23</v>
      </c>
      <c r="D34" s="51" t="s">
        <v>23</v>
      </c>
      <c r="E34" s="51" t="s">
        <v>23</v>
      </c>
      <c r="F34" s="19">
        <v>20</v>
      </c>
      <c r="G34" s="19">
        <v>13</v>
      </c>
      <c r="H34" s="19">
        <v>6</v>
      </c>
      <c r="I34" s="19">
        <v>23</v>
      </c>
      <c r="J34" s="18">
        <v>30</v>
      </c>
      <c r="K34" s="19"/>
      <c r="L34" s="38">
        <f t="shared" si="0"/>
        <v>7</v>
      </c>
      <c r="M34" s="46">
        <f>(L34/I34)</f>
        <v>0.30434782608695654</v>
      </c>
    </row>
    <row r="35" spans="1:18" ht="15.75" x14ac:dyDescent="0.25">
      <c r="A35" s="50" t="s">
        <v>24</v>
      </c>
      <c r="B35" s="51" t="s">
        <v>25</v>
      </c>
      <c r="C35" s="51" t="s">
        <v>25</v>
      </c>
      <c r="D35" s="51" t="s">
        <v>25</v>
      </c>
      <c r="E35" s="51" t="s">
        <v>25</v>
      </c>
      <c r="F35" s="19">
        <v>102</v>
      </c>
      <c r="G35" s="19">
        <v>96</v>
      </c>
      <c r="H35" s="19">
        <v>84</v>
      </c>
      <c r="I35" s="19">
        <v>115</v>
      </c>
      <c r="J35" s="19">
        <v>136</v>
      </c>
      <c r="K35" s="19"/>
      <c r="L35" s="38">
        <f t="shared" si="0"/>
        <v>21</v>
      </c>
      <c r="M35" s="46">
        <f t="shared" ref="M35:M58" si="6">(L35/I35)</f>
        <v>0.18260869565217391</v>
      </c>
    </row>
    <row r="36" spans="1:18" ht="15.75" x14ac:dyDescent="0.25">
      <c r="A36" s="50" t="s">
        <v>26</v>
      </c>
      <c r="B36" s="51" t="s">
        <v>27</v>
      </c>
      <c r="C36" s="51" t="s">
        <v>27</v>
      </c>
      <c r="D36" s="51" t="s">
        <v>27</v>
      </c>
      <c r="E36" s="51" t="s">
        <v>27</v>
      </c>
      <c r="F36" s="19">
        <v>30</v>
      </c>
      <c r="G36" s="19">
        <v>32</v>
      </c>
      <c r="H36" s="19">
        <v>32</v>
      </c>
      <c r="I36" s="19">
        <v>30</v>
      </c>
      <c r="J36" s="19">
        <v>41</v>
      </c>
      <c r="K36" s="19"/>
      <c r="L36" s="38">
        <f t="shared" si="0"/>
        <v>11</v>
      </c>
      <c r="M36" s="46">
        <f t="shared" si="6"/>
        <v>0.36666666666666664</v>
      </c>
    </row>
    <row r="37" spans="1:18" ht="15.75" x14ac:dyDescent="0.25">
      <c r="A37" s="33" t="s">
        <v>39</v>
      </c>
      <c r="B37" s="20" t="s">
        <v>39</v>
      </c>
      <c r="C37" s="20" t="s">
        <v>39</v>
      </c>
      <c r="D37" s="20" t="s">
        <v>39</v>
      </c>
      <c r="E37" s="20" t="s">
        <v>39</v>
      </c>
      <c r="F37" s="18">
        <v>66</v>
      </c>
      <c r="G37" s="19">
        <v>89</v>
      </c>
      <c r="H37" s="19">
        <v>101</v>
      </c>
      <c r="I37" s="18">
        <v>105</v>
      </c>
      <c r="J37" s="18">
        <v>114</v>
      </c>
      <c r="K37" s="19"/>
      <c r="L37" s="38">
        <f t="shared" ref="L37:L44" si="7">J37-I37</f>
        <v>9</v>
      </c>
      <c r="M37" s="46">
        <f>(L37/I37)</f>
        <v>8.5714285714285715E-2</v>
      </c>
      <c r="N37" s="8"/>
      <c r="O37" s="8"/>
      <c r="P37" s="8"/>
      <c r="Q37" s="5"/>
      <c r="R37" s="5"/>
    </row>
    <row r="38" spans="1:18" ht="15.75" x14ac:dyDescent="0.25">
      <c r="A38" s="33" t="s">
        <v>40</v>
      </c>
      <c r="B38" s="20" t="s">
        <v>40</v>
      </c>
      <c r="C38" s="20" t="s">
        <v>40</v>
      </c>
      <c r="D38" s="20" t="s">
        <v>40</v>
      </c>
      <c r="E38" s="20" t="s">
        <v>40</v>
      </c>
      <c r="F38" s="18">
        <v>35</v>
      </c>
      <c r="G38" s="19">
        <v>36</v>
      </c>
      <c r="H38" s="19">
        <v>32</v>
      </c>
      <c r="I38" s="18">
        <v>35</v>
      </c>
      <c r="J38" s="18">
        <v>37</v>
      </c>
      <c r="K38" s="19"/>
      <c r="L38" s="38">
        <f t="shared" si="7"/>
        <v>2</v>
      </c>
      <c r="M38" s="46">
        <f>(L38/I38)</f>
        <v>5.7142857142857141E-2</v>
      </c>
      <c r="N38" s="8"/>
      <c r="O38" s="8"/>
      <c r="P38" s="8"/>
    </row>
    <row r="39" spans="1:18" ht="15.75" x14ac:dyDescent="0.25">
      <c r="A39" s="52" t="s">
        <v>32</v>
      </c>
      <c r="B39" s="27"/>
      <c r="C39" s="27"/>
      <c r="D39" s="27"/>
      <c r="E39" s="27"/>
      <c r="F39" s="18">
        <v>9</v>
      </c>
      <c r="G39" s="19">
        <v>10</v>
      </c>
      <c r="H39" s="19">
        <v>15</v>
      </c>
      <c r="I39" s="12"/>
      <c r="J39" s="18">
        <v>16</v>
      </c>
      <c r="K39" s="19"/>
      <c r="L39" s="38">
        <f t="shared" si="7"/>
        <v>16</v>
      </c>
      <c r="M39" s="46"/>
      <c r="N39" s="8"/>
      <c r="O39" s="8"/>
      <c r="P39" s="8"/>
    </row>
    <row r="40" spans="1:18" ht="15.75" x14ac:dyDescent="0.25">
      <c r="A40" s="33" t="s">
        <v>45</v>
      </c>
      <c r="B40" s="20"/>
      <c r="C40" s="20"/>
      <c r="D40" s="20"/>
      <c r="E40" s="20"/>
      <c r="F40" s="19">
        <v>111</v>
      </c>
      <c r="G40" s="19">
        <v>111</v>
      </c>
      <c r="H40" s="19">
        <v>117</v>
      </c>
      <c r="I40" s="19">
        <v>117</v>
      </c>
      <c r="J40" s="18">
        <v>165</v>
      </c>
      <c r="K40" s="19"/>
      <c r="L40" s="38">
        <f t="shared" si="7"/>
        <v>48</v>
      </c>
      <c r="M40" s="46">
        <f>(L40/I40)</f>
        <v>0.41025641025641024</v>
      </c>
      <c r="P40" s="8"/>
      <c r="Q40" s="8"/>
      <c r="R40" s="8"/>
    </row>
    <row r="41" spans="1:18" ht="15.75" x14ac:dyDescent="0.25">
      <c r="A41" s="33" t="s">
        <v>46</v>
      </c>
      <c r="B41" s="20"/>
      <c r="C41" s="20"/>
      <c r="D41" s="20"/>
      <c r="E41" s="20"/>
      <c r="F41" s="19">
        <v>40</v>
      </c>
      <c r="G41" s="19">
        <v>40</v>
      </c>
      <c r="H41" s="19">
        <v>39</v>
      </c>
      <c r="I41" s="19">
        <v>41</v>
      </c>
      <c r="J41" s="18">
        <v>42</v>
      </c>
      <c r="K41" s="19"/>
      <c r="L41" s="38">
        <f t="shared" si="7"/>
        <v>1</v>
      </c>
      <c r="M41" s="46">
        <f>(L41/I41)</f>
        <v>2.4390243902439025E-2</v>
      </c>
      <c r="P41" s="8"/>
      <c r="Q41" s="8"/>
      <c r="R41" s="8"/>
    </row>
    <row r="42" spans="1:18" ht="15.75" x14ac:dyDescent="0.25">
      <c r="A42" s="33" t="s">
        <v>47</v>
      </c>
      <c r="B42" s="20"/>
      <c r="C42" s="20"/>
      <c r="D42" s="20"/>
      <c r="E42" s="20"/>
      <c r="F42" s="19">
        <v>108</v>
      </c>
      <c r="G42" s="19">
        <v>111</v>
      </c>
      <c r="H42" s="19">
        <v>111</v>
      </c>
      <c r="I42" s="19">
        <v>117</v>
      </c>
      <c r="J42" s="19">
        <v>115</v>
      </c>
      <c r="K42" s="19"/>
      <c r="L42" s="38">
        <f t="shared" si="7"/>
        <v>-2</v>
      </c>
      <c r="M42" s="46">
        <f>(L42/I42)</f>
        <v>-1.7094017094017096E-2</v>
      </c>
      <c r="P42" s="8"/>
      <c r="Q42" s="8"/>
      <c r="R42" s="8"/>
    </row>
    <row r="43" spans="1:18" ht="15.75" x14ac:dyDescent="0.25">
      <c r="A43" s="33" t="s">
        <v>50</v>
      </c>
      <c r="B43" s="20"/>
      <c r="C43" s="20"/>
      <c r="D43" s="20"/>
      <c r="E43" s="20"/>
      <c r="F43" s="19">
        <v>38</v>
      </c>
      <c r="G43" s="19">
        <v>41</v>
      </c>
      <c r="H43" s="19">
        <v>38</v>
      </c>
      <c r="I43" s="19">
        <v>44</v>
      </c>
      <c r="J43" s="19">
        <v>42</v>
      </c>
      <c r="K43" s="19"/>
      <c r="L43" s="38">
        <f t="shared" si="7"/>
        <v>-2</v>
      </c>
      <c r="M43" s="46">
        <f>(L43/I43)</f>
        <v>-4.5454545454545456E-2</v>
      </c>
      <c r="P43" s="8"/>
      <c r="Q43" s="8"/>
      <c r="R43" s="8"/>
    </row>
    <row r="44" spans="1:18" ht="15.75" x14ac:dyDescent="0.25">
      <c r="A44" s="33" t="s">
        <v>51</v>
      </c>
      <c r="B44" s="20"/>
      <c r="C44" s="20"/>
      <c r="D44" s="20"/>
      <c r="E44" s="20"/>
      <c r="F44" s="19">
        <v>44</v>
      </c>
      <c r="G44" s="19">
        <v>39</v>
      </c>
      <c r="H44" s="19">
        <v>35</v>
      </c>
      <c r="I44" s="19">
        <v>39</v>
      </c>
      <c r="J44" s="19">
        <v>44</v>
      </c>
      <c r="K44" s="19"/>
      <c r="L44" s="38">
        <f t="shared" si="7"/>
        <v>5</v>
      </c>
      <c r="M44" s="46">
        <f>(L44/I44)</f>
        <v>0.12820512820512819</v>
      </c>
      <c r="P44" s="8"/>
      <c r="Q44" s="8"/>
      <c r="R44" s="8"/>
    </row>
    <row r="45" spans="1:18" ht="15.75" x14ac:dyDescent="0.25">
      <c r="A45" s="52" t="s">
        <v>30</v>
      </c>
      <c r="B45" s="27"/>
      <c r="C45" s="27"/>
      <c r="D45" s="27"/>
      <c r="E45" s="27"/>
      <c r="F45" s="19">
        <v>10</v>
      </c>
      <c r="G45" s="19">
        <v>10</v>
      </c>
      <c r="H45" s="19">
        <v>10</v>
      </c>
      <c r="I45" s="18">
        <v>4</v>
      </c>
      <c r="J45" s="18">
        <v>6</v>
      </c>
      <c r="K45" s="19"/>
      <c r="L45" s="38">
        <f t="shared" si="0"/>
        <v>2</v>
      </c>
      <c r="M45" s="46">
        <f t="shared" si="6"/>
        <v>0.5</v>
      </c>
      <c r="N45" s="8"/>
      <c r="O45" s="8"/>
      <c r="P45" s="8"/>
    </row>
    <row r="46" spans="1:18" ht="15.75" x14ac:dyDescent="0.25">
      <c r="A46" s="52" t="s">
        <v>71</v>
      </c>
      <c r="B46" s="27"/>
      <c r="C46" s="27"/>
      <c r="D46" s="27"/>
      <c r="E46" s="27"/>
      <c r="F46" s="18">
        <v>7</v>
      </c>
      <c r="G46" s="18">
        <v>9</v>
      </c>
      <c r="H46" s="18">
        <v>9</v>
      </c>
      <c r="I46" s="18">
        <v>7</v>
      </c>
      <c r="J46" s="18">
        <v>8</v>
      </c>
      <c r="K46" s="19"/>
      <c r="L46" s="38">
        <f t="shared" si="0"/>
        <v>1</v>
      </c>
      <c r="M46" s="46">
        <f t="shared" si="6"/>
        <v>0.14285714285714285</v>
      </c>
      <c r="N46" s="8"/>
      <c r="O46" s="8"/>
      <c r="P46" s="8"/>
    </row>
    <row r="47" spans="1:18" ht="15.75" x14ac:dyDescent="0.25">
      <c r="A47" s="52" t="s">
        <v>31</v>
      </c>
      <c r="B47" s="27"/>
      <c r="C47" s="27"/>
      <c r="D47" s="27"/>
      <c r="E47" s="27"/>
      <c r="F47" s="18">
        <v>14</v>
      </c>
      <c r="G47" s="18">
        <v>11</v>
      </c>
      <c r="H47" s="18">
        <v>8</v>
      </c>
      <c r="I47" s="18">
        <v>6</v>
      </c>
      <c r="J47" s="18">
        <v>9</v>
      </c>
      <c r="K47" s="19"/>
      <c r="L47" s="38">
        <f t="shared" si="0"/>
        <v>3</v>
      </c>
      <c r="M47" s="46">
        <f t="shared" si="6"/>
        <v>0.5</v>
      </c>
      <c r="N47" s="8"/>
      <c r="O47" s="8"/>
      <c r="P47" s="8"/>
    </row>
    <row r="48" spans="1:18" ht="15.75" x14ac:dyDescent="0.25">
      <c r="A48" s="33" t="s">
        <v>35</v>
      </c>
      <c r="B48" s="20" t="s">
        <v>36</v>
      </c>
      <c r="C48" s="20" t="s">
        <v>36</v>
      </c>
      <c r="D48" s="20" t="s">
        <v>36</v>
      </c>
      <c r="E48" s="20" t="s">
        <v>36</v>
      </c>
      <c r="F48" s="18">
        <v>23</v>
      </c>
      <c r="G48" s="18">
        <v>28</v>
      </c>
      <c r="H48" s="19">
        <v>42</v>
      </c>
      <c r="I48" s="18">
        <v>38</v>
      </c>
      <c r="J48" s="18">
        <v>42</v>
      </c>
      <c r="K48" s="19"/>
      <c r="L48" s="38">
        <f>J48-I48</f>
        <v>4</v>
      </c>
      <c r="M48" s="46">
        <f t="shared" si="6"/>
        <v>0.10526315789473684</v>
      </c>
      <c r="N48" s="8"/>
      <c r="O48" s="8"/>
      <c r="P48" s="8"/>
    </row>
    <row r="49" spans="1:18" ht="15.75" x14ac:dyDescent="0.25">
      <c r="A49" s="33" t="s">
        <v>37</v>
      </c>
      <c r="B49" s="20" t="s">
        <v>38</v>
      </c>
      <c r="C49" s="20" t="s">
        <v>38</v>
      </c>
      <c r="D49" s="20" t="s">
        <v>38</v>
      </c>
      <c r="E49" s="20" t="s">
        <v>38</v>
      </c>
      <c r="F49" s="18">
        <v>31</v>
      </c>
      <c r="G49" s="19">
        <v>26</v>
      </c>
      <c r="H49" s="19">
        <v>32</v>
      </c>
      <c r="I49" s="18">
        <v>44</v>
      </c>
      <c r="J49" s="18">
        <v>38</v>
      </c>
      <c r="K49" s="19"/>
      <c r="L49" s="38">
        <f t="shared" si="0"/>
        <v>-6</v>
      </c>
      <c r="M49" s="46">
        <f t="shared" si="6"/>
        <v>-0.13636363636363635</v>
      </c>
      <c r="N49" s="8"/>
      <c r="O49" s="13"/>
      <c r="P49" s="8"/>
    </row>
    <row r="50" spans="1:18" ht="15.75" x14ac:dyDescent="0.25">
      <c r="A50" s="33" t="s">
        <v>44</v>
      </c>
      <c r="B50" s="20"/>
      <c r="C50" s="20"/>
      <c r="D50" s="20"/>
      <c r="E50" s="20"/>
      <c r="F50" s="19">
        <v>38</v>
      </c>
      <c r="G50" s="19">
        <v>40</v>
      </c>
      <c r="H50" s="19">
        <v>34</v>
      </c>
      <c r="I50" s="19">
        <v>31</v>
      </c>
      <c r="J50" s="18">
        <v>43</v>
      </c>
      <c r="K50" s="19"/>
      <c r="L50" s="38">
        <f t="shared" ref="L50:L56" si="8">J50-I50</f>
        <v>12</v>
      </c>
      <c r="M50" s="46">
        <f t="shared" ref="M50:M56" si="9">(L50/I50)</f>
        <v>0.38709677419354838</v>
      </c>
      <c r="Q50" s="8"/>
      <c r="R50" s="8"/>
    </row>
    <row r="51" spans="1:18" s="3" customFormat="1" ht="15.75" x14ac:dyDescent="0.25">
      <c r="A51" s="33" t="s">
        <v>43</v>
      </c>
      <c r="B51" s="20"/>
      <c r="C51" s="20"/>
      <c r="D51" s="20"/>
      <c r="E51" s="20"/>
      <c r="F51" s="18">
        <v>35</v>
      </c>
      <c r="G51" s="19">
        <v>35</v>
      </c>
      <c r="H51" s="19">
        <v>34</v>
      </c>
      <c r="I51" s="19">
        <v>34</v>
      </c>
      <c r="J51" s="19">
        <v>36</v>
      </c>
      <c r="K51" s="19"/>
      <c r="L51" s="38">
        <f>J51-I51</f>
        <v>2</v>
      </c>
      <c r="M51" s="46">
        <f>(L51/I51)</f>
        <v>5.8823529411764705E-2</v>
      </c>
      <c r="O51" s="11"/>
      <c r="Q51" s="10"/>
      <c r="R51" s="10"/>
    </row>
    <row r="52" spans="1:18" ht="15.75" x14ac:dyDescent="0.25">
      <c r="A52" s="53" t="s">
        <v>52</v>
      </c>
      <c r="B52" s="28"/>
      <c r="C52" s="28"/>
      <c r="D52" s="28"/>
      <c r="E52" s="28"/>
      <c r="F52" s="19">
        <v>26</v>
      </c>
      <c r="G52" s="19">
        <v>29</v>
      </c>
      <c r="H52" s="19">
        <v>26</v>
      </c>
      <c r="I52" s="19">
        <v>33</v>
      </c>
      <c r="J52" s="18">
        <v>40</v>
      </c>
      <c r="K52" s="19"/>
      <c r="L52" s="38">
        <f t="shared" si="8"/>
        <v>7</v>
      </c>
      <c r="M52" s="46">
        <f t="shared" si="9"/>
        <v>0.21212121212121213</v>
      </c>
      <c r="O52" s="11"/>
    </row>
    <row r="53" spans="1:18" ht="15.75" x14ac:dyDescent="0.25">
      <c r="A53" s="53" t="s">
        <v>53</v>
      </c>
      <c r="B53" s="28"/>
      <c r="C53" s="28"/>
      <c r="D53" s="28"/>
      <c r="E53" s="28"/>
      <c r="F53" s="19">
        <v>17</v>
      </c>
      <c r="G53" s="19">
        <v>31</v>
      </c>
      <c r="H53" s="19">
        <v>26</v>
      </c>
      <c r="I53" s="19">
        <v>23</v>
      </c>
      <c r="J53" s="18">
        <v>27</v>
      </c>
      <c r="K53" s="19"/>
      <c r="L53" s="38">
        <f t="shared" si="8"/>
        <v>4</v>
      </c>
      <c r="M53" s="46">
        <f t="shared" si="9"/>
        <v>0.17391304347826086</v>
      </c>
      <c r="Q53" s="5"/>
      <c r="R53" s="5"/>
    </row>
    <row r="54" spans="1:18" ht="15.75" x14ac:dyDescent="0.25">
      <c r="A54" s="33" t="s">
        <v>48</v>
      </c>
      <c r="B54" s="20"/>
      <c r="C54" s="20"/>
      <c r="D54" s="20"/>
      <c r="E54" s="20"/>
      <c r="F54" s="19">
        <v>125</v>
      </c>
      <c r="G54" s="19">
        <v>118</v>
      </c>
      <c r="H54" s="19">
        <v>124</v>
      </c>
      <c r="I54" s="19">
        <v>111</v>
      </c>
      <c r="J54" s="19">
        <v>138</v>
      </c>
      <c r="K54" s="19"/>
      <c r="L54" s="38">
        <f t="shared" si="8"/>
        <v>27</v>
      </c>
      <c r="M54" s="46">
        <f t="shared" si="9"/>
        <v>0.24324324324324326</v>
      </c>
      <c r="P54" s="8"/>
      <c r="Q54" s="8"/>
      <c r="R54" s="8"/>
    </row>
    <row r="55" spans="1:18" ht="15.75" x14ac:dyDescent="0.25">
      <c r="A55" s="33" t="s">
        <v>49</v>
      </c>
      <c r="B55" s="20"/>
      <c r="C55" s="20"/>
      <c r="D55" s="20"/>
      <c r="E55" s="20"/>
      <c r="F55" s="19">
        <v>64</v>
      </c>
      <c r="G55" s="19">
        <v>44</v>
      </c>
      <c r="H55" s="19">
        <v>42</v>
      </c>
      <c r="I55" s="19">
        <v>46</v>
      </c>
      <c r="J55" s="19">
        <v>31</v>
      </c>
      <c r="K55" s="19"/>
      <c r="L55" s="38">
        <f t="shared" si="8"/>
        <v>-15</v>
      </c>
      <c r="M55" s="46">
        <f t="shared" si="9"/>
        <v>-0.32608695652173914</v>
      </c>
      <c r="O55" s="11"/>
      <c r="P55" s="8"/>
      <c r="Q55" s="8"/>
      <c r="R55" s="8"/>
    </row>
    <row r="56" spans="1:18" ht="15.75" x14ac:dyDescent="0.25">
      <c r="A56" s="33" t="s">
        <v>33</v>
      </c>
      <c r="B56" s="20" t="s">
        <v>34</v>
      </c>
      <c r="C56" s="20" t="s">
        <v>34</v>
      </c>
      <c r="D56" s="20" t="s">
        <v>34</v>
      </c>
      <c r="E56" s="20" t="s">
        <v>34</v>
      </c>
      <c r="F56" s="18">
        <v>121</v>
      </c>
      <c r="G56" s="18">
        <v>90</v>
      </c>
      <c r="H56" s="18">
        <v>92</v>
      </c>
      <c r="I56" s="18">
        <v>103</v>
      </c>
      <c r="J56" s="18">
        <v>108</v>
      </c>
      <c r="K56" s="19"/>
      <c r="L56" s="38">
        <f t="shared" si="8"/>
        <v>5</v>
      </c>
      <c r="M56" s="46">
        <f t="shared" si="9"/>
        <v>4.8543689320388349E-2</v>
      </c>
      <c r="N56" s="8"/>
      <c r="O56" s="8"/>
      <c r="P56" s="8"/>
    </row>
    <row r="57" spans="1:18" ht="15.75" x14ac:dyDescent="0.25">
      <c r="A57" s="48" t="s">
        <v>41</v>
      </c>
      <c r="B57" s="26" t="s">
        <v>41</v>
      </c>
      <c r="C57" s="26" t="s">
        <v>41</v>
      </c>
      <c r="D57" s="26" t="s">
        <v>41</v>
      </c>
      <c r="E57" s="26" t="s">
        <v>41</v>
      </c>
      <c r="F57" s="18">
        <v>36</v>
      </c>
      <c r="G57" s="18">
        <v>25</v>
      </c>
      <c r="H57" s="18">
        <v>33</v>
      </c>
      <c r="I57" s="18">
        <v>34</v>
      </c>
      <c r="J57" s="18">
        <v>30</v>
      </c>
      <c r="K57" s="18"/>
      <c r="L57" s="38">
        <f t="shared" si="0"/>
        <v>-4</v>
      </c>
      <c r="M57" s="46">
        <f t="shared" si="6"/>
        <v>-0.11764705882352941</v>
      </c>
      <c r="N57" s="9"/>
      <c r="O57" s="9"/>
      <c r="P57" s="9"/>
      <c r="Q57" s="9"/>
      <c r="R57" s="9"/>
    </row>
    <row r="58" spans="1:18" ht="15.75" x14ac:dyDescent="0.25">
      <c r="A58" s="33" t="s">
        <v>42</v>
      </c>
      <c r="B58" s="20"/>
      <c r="C58" s="20"/>
      <c r="D58" s="20"/>
      <c r="E58" s="20"/>
      <c r="F58" s="18">
        <v>34</v>
      </c>
      <c r="G58" s="18">
        <v>38</v>
      </c>
      <c r="H58" s="18">
        <v>29</v>
      </c>
      <c r="I58" s="18">
        <v>34</v>
      </c>
      <c r="J58" s="18">
        <v>29</v>
      </c>
      <c r="K58" s="19"/>
      <c r="L58" s="38">
        <f t="shared" si="0"/>
        <v>-5</v>
      </c>
      <c r="M58" s="46">
        <f t="shared" si="6"/>
        <v>-0.14705882352941177</v>
      </c>
      <c r="N58" s="8"/>
      <c r="O58" s="8"/>
      <c r="P58" s="8"/>
      <c r="Q58" s="8"/>
      <c r="R58" s="8"/>
    </row>
    <row r="59" spans="1:18" ht="15.75" x14ac:dyDescent="0.25">
      <c r="A59" s="52" t="s">
        <v>28</v>
      </c>
      <c r="B59" s="27"/>
      <c r="C59" s="27"/>
      <c r="D59" s="27"/>
      <c r="E59" s="27"/>
      <c r="F59" s="19">
        <v>29</v>
      </c>
      <c r="G59" s="19">
        <v>19</v>
      </c>
      <c r="H59" s="19">
        <v>23</v>
      </c>
      <c r="I59" s="18">
        <v>24</v>
      </c>
      <c r="J59" s="18">
        <v>25</v>
      </c>
      <c r="K59" s="19"/>
      <c r="L59" s="38">
        <f>J59-I59</f>
        <v>1</v>
      </c>
      <c r="M59" s="46">
        <f>(L59/I59)</f>
        <v>4.1666666666666664E-2</v>
      </c>
      <c r="N59" s="8"/>
      <c r="O59" s="8"/>
      <c r="P59" s="8"/>
    </row>
    <row r="60" spans="1:18" ht="15.75" x14ac:dyDescent="0.25">
      <c r="A60" s="33" t="s">
        <v>54</v>
      </c>
      <c r="B60" s="20"/>
      <c r="C60" s="20"/>
      <c r="D60" s="20"/>
      <c r="E60" s="20"/>
      <c r="F60" s="19">
        <v>81</v>
      </c>
      <c r="G60" s="19">
        <v>64</v>
      </c>
      <c r="H60" s="19">
        <v>85</v>
      </c>
      <c r="I60" s="19">
        <v>78</v>
      </c>
      <c r="J60" s="18">
        <v>78</v>
      </c>
      <c r="K60" s="19"/>
      <c r="L60" s="38">
        <f t="shared" si="0"/>
        <v>0</v>
      </c>
      <c r="M60" s="46">
        <f t="shared" ref="M60:M63" si="10">(L60/I60)</f>
        <v>0</v>
      </c>
      <c r="O60" s="11"/>
      <c r="P60" s="8"/>
      <c r="Q60" s="8"/>
      <c r="R60" s="8"/>
    </row>
    <row r="61" spans="1:18" ht="15.75" x14ac:dyDescent="0.25">
      <c r="A61" s="33" t="s">
        <v>56</v>
      </c>
      <c r="B61" s="20"/>
      <c r="C61" s="20"/>
      <c r="D61" s="20"/>
      <c r="E61" s="20"/>
      <c r="F61" s="19">
        <v>72</v>
      </c>
      <c r="G61" s="19">
        <v>42</v>
      </c>
      <c r="H61" s="19">
        <v>47</v>
      </c>
      <c r="I61" s="19">
        <v>42</v>
      </c>
      <c r="J61" s="18">
        <v>30</v>
      </c>
      <c r="K61" s="19"/>
      <c r="L61" s="38">
        <f>J61-I61</f>
        <v>-12</v>
      </c>
      <c r="M61" s="46">
        <f>(L61/I61)</f>
        <v>-0.2857142857142857</v>
      </c>
      <c r="O61" s="11"/>
    </row>
    <row r="62" spans="1:18" ht="15.75" x14ac:dyDescent="0.25">
      <c r="A62" s="33" t="s">
        <v>55</v>
      </c>
      <c r="B62" s="20"/>
      <c r="C62" s="20"/>
      <c r="D62" s="20"/>
      <c r="E62" s="20"/>
      <c r="F62" s="19">
        <v>42</v>
      </c>
      <c r="G62" s="19">
        <v>28</v>
      </c>
      <c r="H62" s="19">
        <v>34</v>
      </c>
      <c r="I62" s="19">
        <v>26</v>
      </c>
      <c r="J62" s="18">
        <v>27</v>
      </c>
      <c r="K62" s="19"/>
      <c r="L62" s="38">
        <f t="shared" si="0"/>
        <v>1</v>
      </c>
      <c r="M62" s="46">
        <f t="shared" si="10"/>
        <v>3.8461538461538464E-2</v>
      </c>
    </row>
    <row r="63" spans="1:18" ht="15.75" x14ac:dyDescent="0.25">
      <c r="A63" s="33" t="s">
        <v>57</v>
      </c>
      <c r="B63" s="20"/>
      <c r="C63" s="20"/>
      <c r="D63" s="20"/>
      <c r="E63" s="20"/>
      <c r="F63" s="19">
        <v>36</v>
      </c>
      <c r="G63" s="19">
        <v>28</v>
      </c>
      <c r="H63" s="19">
        <v>36</v>
      </c>
      <c r="I63" s="19">
        <v>34</v>
      </c>
      <c r="J63" s="18">
        <v>38</v>
      </c>
      <c r="K63" s="19"/>
      <c r="L63" s="38">
        <f t="shared" si="0"/>
        <v>4</v>
      </c>
      <c r="M63" s="46">
        <f t="shared" si="10"/>
        <v>0.11764705882352941</v>
      </c>
    </row>
    <row r="64" spans="1:18" ht="15.75" x14ac:dyDescent="0.25">
      <c r="A64" s="54" t="s">
        <v>74</v>
      </c>
      <c r="B64" s="55"/>
      <c r="C64" s="55"/>
      <c r="D64" s="55"/>
      <c r="E64" s="55"/>
      <c r="F64" s="56"/>
      <c r="G64" s="56"/>
      <c r="H64" s="56"/>
      <c r="I64" s="56"/>
      <c r="J64" s="57">
        <v>36</v>
      </c>
      <c r="K64" s="57"/>
      <c r="L64" s="58">
        <f t="shared" si="0"/>
        <v>36</v>
      </c>
      <c r="M64" s="59"/>
      <c r="O64" s="11"/>
    </row>
    <row r="65" spans="1:13" s="10" customFormat="1" x14ac:dyDescent="0.25">
      <c r="A65" s="20"/>
      <c r="B65" s="20"/>
      <c r="C65" s="20"/>
      <c r="D65" s="20"/>
      <c r="E65" s="20"/>
      <c r="M65" s="14"/>
    </row>
    <row r="66" spans="1:13" s="10" customFormat="1" x14ac:dyDescent="0.25"/>
    <row r="67" spans="1:13" s="10" customFormat="1" x14ac:dyDescent="0.25"/>
    <row r="68" spans="1:13" s="10" customFormat="1" x14ac:dyDescent="0.25"/>
    <row r="69" spans="1:13" s="10" customFormat="1" x14ac:dyDescent="0.25"/>
    <row r="70" spans="1:13" s="10" customFormat="1" x14ac:dyDescent="0.25"/>
    <row r="71" spans="1:13" s="10" customFormat="1" x14ac:dyDescent="0.25"/>
  </sheetData>
  <mergeCells count="65">
    <mergeCell ref="A64:E64"/>
    <mergeCell ref="A53:E53"/>
    <mergeCell ref="A60:E60"/>
    <mergeCell ref="A62:E62"/>
    <mergeCell ref="A61:E61"/>
    <mergeCell ref="A63:E63"/>
    <mergeCell ref="A57:E57"/>
    <mergeCell ref="A58:E58"/>
    <mergeCell ref="A9:E9"/>
    <mergeCell ref="A32:E32"/>
    <mergeCell ref="A42:E42"/>
    <mergeCell ref="A54:E54"/>
    <mergeCell ref="A55:E55"/>
    <mergeCell ref="A43:E43"/>
    <mergeCell ref="A44:E44"/>
    <mergeCell ref="A52:E52"/>
    <mergeCell ref="A50:E50"/>
    <mergeCell ref="A40:E40"/>
    <mergeCell ref="A41:E41"/>
    <mergeCell ref="A49:E49"/>
    <mergeCell ref="A37:E37"/>
    <mergeCell ref="A38:E38"/>
    <mergeCell ref="A45:E45"/>
    <mergeCell ref="A34:E34"/>
    <mergeCell ref="A35:E35"/>
    <mergeCell ref="A36:E36"/>
    <mergeCell ref="A59:E59"/>
    <mergeCell ref="A33:E33"/>
    <mergeCell ref="A46:E46"/>
    <mergeCell ref="A47:E47"/>
    <mergeCell ref="A39:E39"/>
    <mergeCell ref="A56:E56"/>
    <mergeCell ref="A48:E48"/>
    <mergeCell ref="A18:E18"/>
    <mergeCell ref="A22:E22"/>
    <mergeCell ref="A21:E21"/>
    <mergeCell ref="A23:E23"/>
    <mergeCell ref="A31:E31"/>
    <mergeCell ref="A25:E25"/>
    <mergeCell ref="A26:E26"/>
    <mergeCell ref="A29:E29"/>
    <mergeCell ref="A27:E27"/>
    <mergeCell ref="A28:E28"/>
    <mergeCell ref="A30:E30"/>
    <mergeCell ref="L4:M4"/>
    <mergeCell ref="A3:E3"/>
    <mergeCell ref="A5:E5"/>
    <mergeCell ref="A7:E7"/>
    <mergeCell ref="A8:E8"/>
    <mergeCell ref="A65:E65"/>
    <mergeCell ref="A6:E6"/>
    <mergeCell ref="A51:E51"/>
    <mergeCell ref="A1:E1"/>
    <mergeCell ref="A2:E2"/>
    <mergeCell ref="A14:E14"/>
    <mergeCell ref="A13:E13"/>
    <mergeCell ref="A15:E15"/>
    <mergeCell ref="A24:E24"/>
    <mergeCell ref="A10:E10"/>
    <mergeCell ref="A11:E11"/>
    <mergeCell ref="A12:E12"/>
    <mergeCell ref="A16:E16"/>
    <mergeCell ref="A17:E17"/>
    <mergeCell ref="A20:E20"/>
    <mergeCell ref="A19:E19"/>
  </mergeCells>
  <pageMargins left="0.7" right="0.7" top="0.75" bottom="0.75" header="0.3" footer="0.3"/>
  <pageSetup paperSize="8" scale="92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Regneark</vt:lpstr>
      </vt:variant>
      <vt:variant>
        <vt:i4>1</vt:i4>
      </vt:variant>
    </vt:vector>
  </ap:HeadingPairs>
  <ap:TitlesOfParts>
    <vt:vector baseType="lpstr" size="1">
      <vt:lpstr>Ark1</vt:lpstr>
    </vt:vector>
  </ap:TitlesOfParts>
  <ap:Company>University College Lillebælt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Ann-Sofie Lysemose</dc:creator>
  <dc:description/>
  <lastModifiedBy>Helle Schroll</lastModifiedBy>
  <lastPrinted>2020-07-24T14:07:38.0000000Z</lastPrinted>
  <dcterms:created xsi:type="dcterms:W3CDTF">2020-07-22T09:33:59.0000000Z</dcterms:created>
  <dcterms:modified xsi:type="dcterms:W3CDTF">2020-07-24T14:08:08.0000000Z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kumentnummer">
    <vt:lpwstr>D20-1384452</vt:lpwstr>
  </op:property>
  <op:property fmtid="{D5CDD505-2E9C-101B-9397-08002B2CF9AE}" pid="3" name="DN_D_Brevdato_DK">
    <vt:lpwstr>22-07-2020</vt:lpwstr>
  </op:property>
  <op:property fmtid="{D5CDD505-2E9C-101B-9397-08002B2CF9AE}" pid="4" name="DN_D_UnderskriverNavn">
    <vt:lpwstr/>
  </op:property>
  <op:property fmtid="{D5CDD505-2E9C-101B-9397-08002B2CF9AE}" pid="5" name="DN_D_UnderskriverTitel">
    <vt:lpwstr/>
  </op:property>
  <op:property fmtid="{D5CDD505-2E9C-101B-9397-08002B2CF9AE}" pid="6" name="DN_D_UnderskriverEmail">
    <vt:lpwstr/>
  </op:property>
  <op:property fmtid="{D5CDD505-2E9C-101B-9397-08002B2CF9AE}" pid="7" name="DN_D_UnderskriverTelefon">
    <vt:lpwstr/>
  </op:property>
  <op:property fmtid="{D5CDD505-2E9C-101B-9397-08002B2CF9AE}" pid="8" name="DN_D_UCLLokationNavn">
    <vt:lpwstr/>
  </op:property>
  <op:property fmtid="{D5CDD505-2E9C-101B-9397-08002B2CF9AE}" pid="9" name="DN_D_UCLLokationGade">
    <vt:lpwstr/>
  </op:property>
  <op:property fmtid="{D5CDD505-2E9C-101B-9397-08002B2CF9AE}" pid="10" name="DN_D_UCLLokationPostNr">
    <vt:lpwstr/>
  </op:property>
  <op:property fmtid="{D5CDD505-2E9C-101B-9397-08002B2CF9AE}" pid="11" name="DN_D_UCLLokationBy">
    <vt:lpwstr/>
  </op:property>
  <op:property fmtid="{D5CDD505-2E9C-101B-9397-08002B2CF9AE}" pid="12" name="DN_D_AnsvarligInitialer">
    <vt:lpwstr>anly1</vt:lpwstr>
  </op:property>
  <op:property fmtid="{D5CDD505-2E9C-101B-9397-08002B2CF9AE}" pid="13" name="DN_D_Startdato_DK">
    <vt:lpwstr/>
  </op:property>
  <op:property fmtid="{D5CDD505-2E9C-101B-9397-08002B2CF9AE}" pid="14" name="DN_D_Slutdato_DK">
    <vt:lpwstr/>
  </op:property>
  <op:property fmtid="{D5CDD505-2E9C-101B-9397-08002B2CF9AE}" pid="15" name="DN_D_Oprettelsesdato">
    <vt:lpwstr>22-07-2020</vt:lpwstr>
  </op:property>
  <op:property fmtid="{D5CDD505-2E9C-101B-9397-08002B2CF9AE}" pid="16" name="DN_D_Dokumenttitel">
    <vt:lpwstr>UCL hovedtal fra KOT 28072020</vt:lpwstr>
  </op:property>
  <op:property fmtid="{D5CDD505-2E9C-101B-9397-08002B2CF9AE}" pid="17" name="DN_D_UCLAfdeling">
    <vt:lpwstr/>
  </op:property>
  <op:property fmtid="{D5CDD505-2E9C-101B-9397-08002B2CF9AE}" pid="18" name="DN_D_Brevdato_EN">
    <vt:lpwstr>22-07-2020</vt:lpwstr>
  </op:property>
  <op:property fmtid="{D5CDD505-2E9C-101B-9397-08002B2CF9AE}" pid="19" name="DN_D_UCLlokationLand">
    <vt:lpwstr/>
  </op:property>
  <op:property fmtid="{D5CDD505-2E9C-101B-9397-08002B2CF9AE}" pid="20" name="DN_S_Moededato">
    <vt:lpwstr/>
  </op:property>
  <op:property fmtid="{D5CDD505-2E9C-101B-9397-08002B2CF9AE}" pid="21" name="DN_D_Moededato">
    <vt:lpwstr/>
  </op:property>
  <op:property fmtid="{D5CDD505-2E9C-101B-9397-08002B2CF9AE}" pid="22" name="DN_D_Starttidspunkt">
    <vt:lpwstr/>
  </op:property>
  <op:property fmtid="{D5CDD505-2E9C-101B-9397-08002B2CF9AE}" pid="23" name="DN_D_Sluttidspunkt">
    <vt:lpwstr/>
  </op:property>
  <op:property fmtid="{D5CDD505-2E9C-101B-9397-08002B2CF9AE}" pid="24" name="DN_D_Referent">
    <vt:lpwstr/>
  </op:property>
  <op:property fmtid="{D5CDD505-2E9C-101B-9397-08002B2CF9AE}" pid="25" name="DN_D_Moedelokale">
    <vt:lpwstr/>
  </op:property>
  <op:property fmtid="{D5CDD505-2E9C-101B-9397-08002B2CF9AE}" pid="26" name="DN_D_MedarbejderNavn">
    <vt:lpwstr/>
  </op:property>
  <op:property fmtid="{D5CDD505-2E9C-101B-9397-08002B2CF9AE}" pid="27" name="DN_D_AnsvarligNavn">
    <vt:lpwstr>Ann-Sofie Lysemose</vt:lpwstr>
  </op:property>
  <op:property fmtid="{D5CDD505-2E9C-101B-9397-08002B2CF9AE}" pid="28" name="DN_D_Indleveringsdato">
    <vt:lpwstr/>
  </op:property>
  <op:property fmtid="{D5CDD505-2E9C-101B-9397-08002B2CF9AE}" pid="29" name="DN_D_VejlederNavn">
    <vt:lpwstr/>
  </op:property>
  <op:property fmtid="{D5CDD505-2E9C-101B-9397-08002B2CF9AE}" pid="30" name="DN_D_Merit">
    <vt:lpwstr/>
  </op:property>
  <op:property fmtid="{D5CDD505-2E9C-101B-9397-08002B2CF9AE}" pid="31" name="DN_D_MedarbejdersForretningsenhed">
    <vt:lpwstr/>
  </op:property>
  <op:property fmtid="{D5CDD505-2E9C-101B-9397-08002B2CF9AE}" pid="32" name="DN_D_InternUnderskriverFuldeNavn">
    <vt:lpwstr/>
  </op:property>
  <op:property fmtid="{D5CDD505-2E9C-101B-9397-08002B2CF9AE}" pid="33" name="DN_D_InternUnderskriverMail">
    <vt:lpwstr/>
  </op:property>
  <op:property fmtid="{D5CDD505-2E9C-101B-9397-08002B2CF9AE}" pid="34" name="DN_D_InternUnderskriverTelefon">
    <vt:lpwstr/>
  </op:property>
  <op:property fmtid="{D5CDD505-2E9C-101B-9397-08002B2CF9AE}" pid="35" name="DN_D_Dokumentnummer">
    <vt:lpwstr>D20-1384452</vt:lpwstr>
  </op:property>
  <op:property fmtid="{D5CDD505-2E9C-101B-9397-08002B2CF9AE}" pid="36" name="DN_D_DokumentCurrentMajorVersion">
    <vt:lpwstr>8.0</vt:lpwstr>
  </op:property>
  <op:property fmtid="{D5CDD505-2E9C-101B-9397-08002B2CF9AE}" pid="37" name="DN_D_Indstilling">
    <vt:lpwstr/>
  </op:property>
  <op:property fmtid="{D5CDD505-2E9C-101B-9397-08002B2CF9AE}" pid="38" name="DN_D_Sagsfremstilling">
    <vt:lpwstr/>
  </op:property>
  <op:property fmtid="{D5CDD505-2E9C-101B-9397-08002B2CF9AE}" pid="39" name="Mødefora">
    <vt:lpwstr/>
  </op:property>
  <op:property fmtid="{D5CDD505-2E9C-101B-9397-08002B2CF9AE}" pid="40" name="DN_D_PrøvensNavn">
    <vt:lpwstr/>
  </op:property>
  <op:property fmtid="{D5CDD505-2E9C-101B-9397-08002B2CF9AE}" pid="41" name="DN_D_Uddannelse">
    <vt:lpwstr/>
  </op:property>
  <op:property fmtid="{D5CDD505-2E9C-101B-9397-08002B2CF9AE}" pid="42" name="DN_D_Indsigelsesfrist">
    <vt:lpwstr/>
  </op:property>
  <op:property fmtid="{D5CDD505-2E9C-101B-9397-08002B2CF9AE}" pid="43" name="DN_D_Dagsdato">
    <vt:lpwstr/>
  </op:property>
  <op:property fmtid="{D5CDD505-2E9C-101B-9397-08002B2CF9AE}" pid="44" name="DN_D_Dispensationspostkasse">
    <vt:lpwstr/>
  </op:property>
  <op:property fmtid="{D5CDD505-2E9C-101B-9397-08002B2CF9AE}" pid="45" name="DN_D_Programme">
    <vt:lpwstr/>
  </op:property>
  <op:property fmtid="{D5CDD505-2E9C-101B-9397-08002B2CF9AE}" pid="46" name="DN_S_Sagsnummer">
    <vt:lpwstr>S19-30737</vt:lpwstr>
  </op:property>
  <op:property fmtid="{D5CDD505-2E9C-101B-9397-08002B2CF9AE}" pid="47" name="DN_S_Sagstitel">
    <vt:lpwstr>Tal og data</vt:lpwstr>
  </op:property>
  <op:property fmtid="{D5CDD505-2E9C-101B-9397-08002B2CF9AE}" pid="48" name="DN_S_Projekleder_Fuldenavn">
    <vt:lpwstr/>
  </op:property>
  <op:property fmtid="{D5CDD505-2E9C-101B-9397-08002B2CF9AE}" pid="49" name="DN_S_Projektleder_Jobtitel">
    <vt:lpwstr/>
  </op:property>
  <op:property fmtid="{D5CDD505-2E9C-101B-9397-08002B2CF9AE}" pid="50" name="DN_S_Projektleder_email">
    <vt:lpwstr/>
  </op:property>
  <op:property fmtid="{D5CDD505-2E9C-101B-9397-08002B2CF9AE}" pid="51" name="DN_S_StuderendeNavn">
    <vt:lpwstr/>
  </op:property>
  <op:property fmtid="{D5CDD505-2E9C-101B-9397-08002B2CF9AE}" pid="52" name="DN_S_StuderendeBy">
    <vt:lpwstr/>
  </op:property>
  <op:property fmtid="{D5CDD505-2E9C-101B-9397-08002B2CF9AE}" pid="53" name="DN_S_StuderendeEmail">
    <vt:lpwstr/>
  </op:property>
  <op:property fmtid="{D5CDD505-2E9C-101B-9397-08002B2CF9AE}" pid="54" name="DN_S_Ansvarlig_Navn">
    <vt:lpwstr>Marie Falk Nyboe</vt:lpwstr>
  </op:property>
  <op:property fmtid="{D5CDD505-2E9C-101B-9397-08002B2CF9AE}" pid="55" name="DN_S_Klagedato">
    <vt:lpwstr/>
  </op:property>
  <op:property fmtid="{D5CDD505-2E9C-101B-9397-08002B2CF9AE}" pid="56" name="DN_S_Type_Eksamensklage">
    <vt:lpwstr/>
  </op:property>
  <op:property fmtid="{D5CDD505-2E9C-101B-9397-08002B2CF9AE}" pid="57" name="DN_S_AfdelingNavn">
    <vt:lpwstr/>
  </op:property>
  <op:property fmtid="{D5CDD505-2E9C-101B-9397-08002B2CF9AE}" pid="58" name="DN_S_OffentliggoerelseKarakter">
    <vt:lpwstr/>
  </op:property>
  <op:property fmtid="{D5CDD505-2E9C-101B-9397-08002B2CF9AE}" pid="59" name="DN_S_Fag">
    <vt:lpwstr/>
  </op:property>
  <op:property fmtid="{D5CDD505-2E9C-101B-9397-08002B2CF9AE}" pid="60" name="DN_S_LederFuldeNavn">
    <vt:lpwstr/>
  </op:property>
  <op:property fmtid="{D5CDD505-2E9C-101B-9397-08002B2CF9AE}" pid="61" name="DN_S_LederEmail">
    <vt:lpwstr/>
  </op:property>
  <op:property fmtid="{D5CDD505-2E9C-101B-9397-08002B2CF9AE}" pid="62" name="DN_S_LederJobtitel">
    <vt:lpwstr/>
  </op:property>
  <op:property fmtid="{D5CDD505-2E9C-101B-9397-08002B2CF9AE}" pid="63" name="DN_S_LederTelefon">
    <vt:lpwstr/>
  </op:property>
  <op:property fmtid="{D5CDD505-2E9C-101B-9397-08002B2CF9AE}" pid="64" name="DN_S_UCL-IDNummer">
    <vt:lpwstr/>
  </op:property>
  <op:property fmtid="{D5CDD505-2E9C-101B-9397-08002B2CF9AE}" pid="65" name="DN_S_Holdnr.">
    <vt:lpwstr/>
  </op:property>
  <op:property fmtid="{D5CDD505-2E9C-101B-9397-08002B2CF9AE}" pid="66" name="DN_S_Prøveform">
    <vt:lpwstr/>
  </op:property>
  <op:property fmtid="{D5CDD505-2E9C-101B-9397-08002B2CF9AE}" pid="67" name="DN_S_SemesterModul">
    <vt:lpwstr/>
  </op:property>
  <op:property fmtid="{D5CDD505-2E9C-101B-9397-08002B2CF9AE}" pid="68" name="DN_S_Medarbejder">
    <vt:lpwstr/>
  </op:property>
  <op:property fmtid="{D5CDD505-2E9C-101B-9397-08002B2CF9AE}" pid="69" name="DN_S_Censor(Navn)">
    <vt:lpwstr/>
  </op:property>
  <op:property fmtid="{D5CDD505-2E9C-101B-9397-08002B2CF9AE}" pid="70" name="DN_S_Email">
    <vt:lpwstr/>
  </op:property>
  <op:property fmtid="{D5CDD505-2E9C-101B-9397-08002B2CF9AE}" pid="71" name="DN_S_Øvrigeeksterne">
    <vt:lpwstr/>
  </op:property>
  <op:property fmtid="{D5CDD505-2E9C-101B-9397-08002B2CF9AE}" pid="72" name="DN_S_Studerendenavnfrastudentersag">
    <vt:lpwstr/>
  </op:property>
  <op:property fmtid="{D5CDD505-2E9C-101B-9397-08002B2CF9AE}" pid="73" name="DN_S_Studerendesemailfrastudentersag">
    <vt:lpwstr/>
  </op:property>
  <op:property fmtid="{D5CDD505-2E9C-101B-9397-08002B2CF9AE}" pid="74" name="DN_S_Uddannelse">
    <vt:lpwstr/>
  </op:property>
  <op:property fmtid="{D5CDD505-2E9C-101B-9397-08002B2CF9AE}" pid="75" name="Comments">
    <vt:lpwstr/>
  </op:property>
</op:Properties>
</file>